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sharma\Videos\Personal Blog\Marketing Report Templates\Free Templates\Completed\Backlink Tracker\"/>
    </mc:Choice>
  </mc:AlternateContent>
  <xr:revisionPtr revIDLastSave="0" documentId="13_ncr:1_{FCA87CE0-53E9-4942-9BE8-CC7E8A7E6B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4" r:id="rId1"/>
    <sheet name="Analysis" sheetId="3" r:id="rId2"/>
    <sheet name="Template" sheetId="1" r:id="rId3"/>
    <sheet name="Definition" sheetId="2" r:id="rId4"/>
  </sheets>
  <definedNames>
    <definedName name="_xlnm._FilterDatabase" localSheetId="2" hidden="1">Template!$A$4:$N$14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 a="1"/>
  <c r="B18" i="3" s="1"/>
  <c r="I10" i="3"/>
  <c r="I9" i="3"/>
  <c r="I8" i="3"/>
  <c r="I7" i="3"/>
  <c r="I6" i="3"/>
  <c r="F9" i="3"/>
  <c r="F8" i="3"/>
  <c r="F7" i="3"/>
  <c r="F6" i="3"/>
  <c r="C11" i="3"/>
  <c r="C12" i="3" l="1"/>
  <c r="C8" i="3"/>
  <c r="C7" i="3"/>
  <c r="C6" i="3"/>
  <c r="C10" i="3"/>
  <c r="C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<sst xmlns="http://schemas.openxmlformats.org/spreadsheetml/2006/main" count="181" uniqueCount="124">
  <si>
    <t>Backlink URL</t>
  </si>
  <si>
    <t>Anchor Text</t>
  </si>
  <si>
    <t>Referring Domain</t>
  </si>
  <si>
    <t>Domain Authority (DA)</t>
  </si>
  <si>
    <t>Page Authority (PA)</t>
  </si>
  <si>
    <t>Target URL</t>
  </si>
  <si>
    <t>Link Type</t>
  </si>
  <si>
    <t>Follow Status</t>
  </si>
  <si>
    <t>First Seen Date</t>
  </si>
  <si>
    <t>Last Checked</t>
  </si>
  <si>
    <t>Status</t>
  </si>
  <si>
    <t>Traffic Value</t>
  </si>
  <si>
    <t>Spam Score</t>
  </si>
  <si>
    <t>Notes</t>
  </si>
  <si>
    <t>High-quality editorial link</t>
  </si>
  <si>
    <t>Industry authority site</t>
  </si>
  <si>
    <t>Tech niche blog</t>
  </si>
  <si>
    <t>Major publication</t>
  </si>
  <si>
    <t>Small business focus</t>
  </si>
  <si>
    <t>Guest post opportunity</t>
  </si>
  <si>
    <t>Business directory</t>
  </si>
  <si>
    <t>Spam site - removed</t>
  </si>
  <si>
    <t>Quality industry blog</t>
  </si>
  <si>
    <t>News publication</t>
  </si>
  <si>
    <t>https://example.com/blog/seo-tips</t>
  </si>
  <si>
    <t>Active</t>
  </si>
  <si>
    <t>https://marketingpro.com/digital-marketing</t>
  </si>
  <si>
    <t>https://techblog.net/startup-advice</t>
  </si>
  <si>
    <t>https://businessinsider.com/entrepreneurship</t>
  </si>
  <si>
    <t>https://smallbiz.com/2024-trends</t>
  </si>
  <si>
    <t>https://guestpost.com/guest-post</t>
  </si>
  <si>
    <t>https://directory.com/business-listing</t>
  </si>
  <si>
    <t>https://spam-site.com/fake-link</t>
  </si>
  <si>
    <t>Removed</t>
  </si>
  <si>
    <t>https://quality-blog.com/industry-insights</t>
  </si>
  <si>
    <t>https://news-site.com/business-news</t>
  </si>
  <si>
    <t>Col Name</t>
  </si>
  <si>
    <t>Meaning</t>
  </si>
  <si>
    <t>The actual link pointing to your site</t>
  </si>
  <si>
    <t>Moz's domain authority score (0-100)</t>
  </si>
  <si>
    <t>The clickable text of the link</t>
  </si>
  <si>
    <t>Which page on your site receives the link</t>
  </si>
  <si>
    <t>Editorial, Guest Post, Directory, Spam, etc.</t>
  </si>
  <si>
    <t>Dofollow vs Nofollow</t>
  </si>
  <si>
    <t>When the link was first discovered</t>
  </si>
  <si>
    <t>Last verification date</t>
  </si>
  <si>
    <t>Active, Removed, Broken, etc.</t>
  </si>
  <si>
    <t>Estimated monthly traffic from this link</t>
  </si>
  <si>
    <t>Risk assessment (0-100, lower is better)</t>
  </si>
  <si>
    <t>Additional context and insights</t>
  </si>
  <si>
    <t>The domain providing the backlink</t>
  </si>
  <si>
    <t>Moz's page authority score (0-100)</t>
  </si>
  <si>
    <t>Total Active Backlinks</t>
  </si>
  <si>
    <t>Average Domain Authority</t>
  </si>
  <si>
    <t>Average Page Authority</t>
  </si>
  <si>
    <t>Total Traffic Value</t>
  </si>
  <si>
    <t>Average Spam Score</t>
  </si>
  <si>
    <t>Dofollow</t>
  </si>
  <si>
    <t>Nofollow</t>
  </si>
  <si>
    <t># of Dofollow Links</t>
  </si>
  <si>
    <t># of Nofollow Links</t>
  </si>
  <si>
    <t>example.com</t>
  </si>
  <si>
    <t>SEO tips</t>
  </si>
  <si>
    <t>/blog/seo-guide</t>
  </si>
  <si>
    <t>Editorial</t>
  </si>
  <si>
    <t>2024-01-15</t>
  </si>
  <si>
    <t>2024-01-20</t>
  </si>
  <si>
    <t>marketingpro.com</t>
  </si>
  <si>
    <t>digital marketing</t>
  </si>
  <si>
    <t>/services</t>
  </si>
  <si>
    <t>2024-01-10</t>
  </si>
  <si>
    <t>techblog.net</t>
  </si>
  <si>
    <t>startup advice</t>
  </si>
  <si>
    <t>/resources</t>
  </si>
  <si>
    <t>2024-01-08</t>
  </si>
  <si>
    <t>businessinsider.com</t>
  </si>
  <si>
    <t>entrepreneurship tips</t>
  </si>
  <si>
    <t>/blog/entrepreneurship</t>
  </si>
  <si>
    <t>2024-01-12</t>
  </si>
  <si>
    <t>smallbiz.com</t>
  </si>
  <si>
    <t>2024 business trends</t>
  </si>
  <si>
    <t>/trends</t>
  </si>
  <si>
    <t>2024-01-05</t>
  </si>
  <si>
    <t>guestpost.com</t>
  </si>
  <si>
    <t>guest post</t>
  </si>
  <si>
    <t>/guest-posting</t>
  </si>
  <si>
    <t>Guest Post</t>
  </si>
  <si>
    <t>2024-01-18</t>
  </si>
  <si>
    <t>directory.com</t>
  </si>
  <si>
    <t>business listing</t>
  </si>
  <si>
    <t>/contact</t>
  </si>
  <si>
    <t>Directory</t>
  </si>
  <si>
    <t>2024-01-03</t>
  </si>
  <si>
    <t>spam-site.com</t>
  </si>
  <si>
    <t>click here</t>
  </si>
  <si>
    <t>/home</t>
  </si>
  <si>
    <t>Spam</t>
  </si>
  <si>
    <t>quality-blog.com</t>
  </si>
  <si>
    <t>industry insights</t>
  </si>
  <si>
    <t>/insights</t>
  </si>
  <si>
    <t>2024-01-14</t>
  </si>
  <si>
    <t>news-site.com</t>
  </si>
  <si>
    <t>business news</t>
  </si>
  <si>
    <t>/news</t>
  </si>
  <si>
    <t>2024-01-16</t>
  </si>
  <si>
    <t>Summary Statistics</t>
  </si>
  <si>
    <t>Link Type Breakdown</t>
  </si>
  <si>
    <t>DA 0-20: Low authority links</t>
  </si>
  <si>
    <t>DA 21-40: Medium-low authority</t>
  </si>
  <si>
    <t>DA 41-60: Medium authority</t>
  </si>
  <si>
    <t>DA 61-80: High authority</t>
  </si>
  <si>
    <t>DA 81-100: Very high authority</t>
  </si>
  <si>
    <t>Domain Authority Distribution</t>
  </si>
  <si>
    <t>Editorial links</t>
  </si>
  <si>
    <t>Guest post links</t>
  </si>
  <si>
    <t>Directory links</t>
  </si>
  <si>
    <t>Spam links</t>
  </si>
  <si>
    <t>Medium-low authority</t>
  </si>
  <si>
    <t>Medium authority</t>
  </si>
  <si>
    <t>Very high authority</t>
  </si>
  <si>
    <t>Low authority links</t>
  </si>
  <si>
    <t>High authority</t>
  </si>
  <si>
    <t>DO NOT EDIT/DELETE this Col</t>
  </si>
  <si>
    <t>Choose Domain Type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</si>
</sst>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rgb="FF3B3B3B"/>
      <name val="Abadi"/>
      <family val="2"/>
    </font>
    <font>
      <b/>
      <sz val="9"/>
      <color rgb="FF3B3B3B"/>
      <name val="Abadi"/>
      <family val="2"/>
    </font>
    <font>
      <sz val="11"/>
      <color theme="1"/>
      <name val="Abadi"/>
      <family val="2"/>
    </font>
    <font>
      <sz val="11"/>
      <color rgb="FF3B3B3B"/>
      <name val="Abadi"/>
      <family val="2"/>
    </font>
    <font>
      <b/>
      <sz val="11"/>
      <color rgb="FFC00000"/>
      <name val="Abadi"/>
      <family val="2"/>
    </font>
    <font>
      <sz val="11"/>
      <color rgb="FFC00000"/>
      <name val="Calibri"/>
      <family val="2"/>
      <scheme val="minor"/>
    </font>
    <font>
      <b/>
      <sz val="11"/>
      <color theme="1"/>
      <name val="Abadi"/>
      <family val="2"/>
    </font>
    <font>
      <sz val="11"/>
      <color theme="0"/>
      <name val="Abadi"/>
      <family val="2"/>
    </font>
    <font>
      <b/>
      <sz val="11"/>
      <color rgb="FF3B3B3B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6" fillId="2" borderId="0" xfId="0" applyFont="1" applyFill="1"/>
    <xf numFmtId="0" fontId="5" fillId="0" borderId="0" xfId="0" applyFont="1" applyProtection="1"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IN"/>
              <a:t>Link Type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CF-4FB9-A195-1676B0524E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CF-4FB9-A195-1676B0524E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CF-4FB9-A195-1676B0524E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CF-4FB9-A195-1676B0524E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badi" panose="020B06040201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Analysis!$E$6:$E$9</c:f>
              <c:strCache>
                <c:ptCount val="4"/>
                <c:pt idx="0">
                  <c:v>Editorial links</c:v>
                </c:pt>
                <c:pt idx="1">
                  <c:v>Guest post links</c:v>
                </c:pt>
                <c:pt idx="2">
                  <c:v>Directory links</c:v>
                </c:pt>
                <c:pt idx="3">
                  <c:v>Spam links</c:v>
                </c:pt>
              </c:strCache>
            </c:strRef>
          </c:cat>
          <c:val>
            <c:numRef>
              <c:f>Analysis!$F$6:$F$9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CF-4FB9-A195-1676B0524E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latin typeface="Abadi" panose="020B06040201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arketingreporttemplates.com/?utm_source=free-dashboards&amp;utm_medium=website&amp;utm_campaign=backlink-tracke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ingreporttemplates.com/?utm_source=free-dashboards&amp;utm_medium=website&amp;utm_campaign=backlink-tracke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ingreporttemplates.com/?utm_source=free-dashboards&amp;utm_medium=website&amp;utm_campaign=backlink-tracker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ingreporttemplates.com/?utm_source=free-dashboards&amp;utm_medium=website&amp;utm_campaign=backlink-track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3</xdr:row>
      <xdr:rowOff>137160</xdr:rowOff>
    </xdr:from>
    <xdr:to>
      <xdr:col>8</xdr:col>
      <xdr:colOff>220980</xdr:colOff>
      <xdr:row>19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3D939-F08E-4C34-839E-C12C45D2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3</xdr:row>
      <xdr:rowOff>137160</xdr:rowOff>
    </xdr:from>
    <xdr:to>
      <xdr:col>11</xdr:col>
      <xdr:colOff>426720</xdr:colOff>
      <xdr:row>10</xdr:row>
      <xdr:rowOff>83820</xdr:rowOff>
    </xdr:to>
    <xdr:sp macro="" textlink="Analysis!$C$6">
      <xdr:nvSpPr>
        <xdr:cNvPr id="3" name="TextBox 2">
          <a:extLst>
            <a:ext uri="{FF2B5EF4-FFF2-40B4-BE49-F238E27FC236}">
              <a16:creationId xmlns:a16="http://schemas.microsoft.com/office/drawing/2014/main" id="{1922B35E-0A88-E452-C02D-578A0A884917}"/>
            </a:ext>
          </a:extLst>
        </xdr:cNvPr>
        <xdr:cNvSpPr txBox="1"/>
      </xdr:nvSpPr>
      <xdr:spPr>
        <a:xfrm>
          <a:off x="5295900" y="320040"/>
          <a:ext cx="183642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1D804D7-E43F-482F-B47D-5B639EAD24A3}" type="TxLink">
            <a:rPr lang="en-US" sz="3200" b="0" i="0" u="none" strike="noStrike">
              <a:solidFill>
                <a:srgbClr val="C00000"/>
              </a:solidFill>
              <a:latin typeface="Abadi"/>
            </a:rPr>
            <a:pPr algn="ctr"/>
            <a:t>10</a:t>
          </a:fld>
          <a:endParaRPr lang="en-IN" sz="3200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419100</xdr:colOff>
      <xdr:row>12</xdr:row>
      <xdr:rowOff>68580</xdr:rowOff>
    </xdr:from>
    <xdr:to>
      <xdr:col>11</xdr:col>
      <xdr:colOff>426720</xdr:colOff>
      <xdr:row>19</xdr:row>
      <xdr:rowOff>15240</xdr:rowOff>
    </xdr:to>
    <xdr:sp macro="" textlink="Analysis!$C$9">
      <xdr:nvSpPr>
        <xdr:cNvPr id="4" name="TextBox 3">
          <a:extLst>
            <a:ext uri="{FF2B5EF4-FFF2-40B4-BE49-F238E27FC236}">
              <a16:creationId xmlns:a16="http://schemas.microsoft.com/office/drawing/2014/main" id="{7FF3959F-C4B7-AD02-54F2-3C841102E1BE}"/>
            </a:ext>
          </a:extLst>
        </xdr:cNvPr>
        <xdr:cNvSpPr txBox="1"/>
      </xdr:nvSpPr>
      <xdr:spPr>
        <a:xfrm>
          <a:off x="5295900" y="1897380"/>
          <a:ext cx="183642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6F98F4B-AC61-4462-A460-3FACC5AD60E3}" type="TxLink">
            <a:rPr lang="en-US" sz="3200" b="0" i="0" u="none" strike="noStrike">
              <a:solidFill>
                <a:srgbClr val="C00000"/>
              </a:solidFill>
              <a:latin typeface="Abadi"/>
              <a:ea typeface="+mn-ea"/>
              <a:cs typeface="+mn-cs"/>
            </a:rPr>
            <a:pPr marL="0" indent="0" algn="ctr"/>
            <a:t>1,250</a:t>
          </a:fld>
          <a:endParaRPr lang="en-IN" sz="3200" b="0" i="0" u="none" strike="noStrike">
            <a:solidFill>
              <a:srgbClr val="C00000"/>
            </a:solidFill>
            <a:latin typeface="Abad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99060</xdr:colOff>
      <xdr:row>17</xdr:row>
      <xdr:rowOff>60960</xdr:rowOff>
    </xdr:from>
    <xdr:to>
      <xdr:col>11</xdr:col>
      <xdr:colOff>190500</xdr:colOff>
      <xdr:row>18</xdr:row>
      <xdr:rowOff>68580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35492E-9215-0E24-4CAB-BA7AC42DF0B7}"/>
            </a:ext>
          </a:extLst>
        </xdr:cNvPr>
        <xdr:cNvSpPr txBox="1"/>
      </xdr:nvSpPr>
      <xdr:spPr>
        <a:xfrm>
          <a:off x="5585460" y="2804160"/>
          <a:ext cx="131064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 b="0">
              <a:latin typeface="Abadi" panose="020B0604020104020204" pitchFamily="34" charset="0"/>
            </a:rPr>
            <a:t>Total Traffic Value</a:t>
          </a:r>
        </a:p>
      </xdr:txBody>
    </xdr:sp>
    <xdr:clientData/>
  </xdr:twoCellAnchor>
  <xdr:twoCellAnchor>
    <xdr:from>
      <xdr:col>9</xdr:col>
      <xdr:colOff>220980</xdr:colOff>
      <xdr:row>8</xdr:row>
      <xdr:rowOff>152400</xdr:rowOff>
    </xdr:from>
    <xdr:to>
      <xdr:col>11</xdr:col>
      <xdr:colOff>99060</xdr:colOff>
      <xdr:row>9</xdr:row>
      <xdr:rowOff>137160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3F46C3F-AD16-4C14-A685-5D72B976B9AF}"/>
            </a:ext>
          </a:extLst>
        </xdr:cNvPr>
        <xdr:cNvSpPr txBox="1"/>
      </xdr:nvSpPr>
      <xdr:spPr>
        <a:xfrm>
          <a:off x="5707380" y="1249680"/>
          <a:ext cx="1097280" cy="16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 b="0">
              <a:latin typeface="Abadi" panose="020B0604020104020204" pitchFamily="34" charset="0"/>
            </a:rPr>
            <a:t>Total Backlinks</a:t>
          </a:r>
        </a:p>
      </xdr:txBody>
    </xdr:sp>
    <xdr:clientData/>
  </xdr:twoCellAnchor>
  <xdr:twoCellAnchor>
    <xdr:from>
      <xdr:col>12</xdr:col>
      <xdr:colOff>11430</xdr:colOff>
      <xdr:row>3</xdr:row>
      <xdr:rowOff>137160</xdr:rowOff>
    </xdr:from>
    <xdr:to>
      <xdr:col>15</xdr:col>
      <xdr:colOff>19050</xdr:colOff>
      <xdr:row>10</xdr:row>
      <xdr:rowOff>83820</xdr:rowOff>
    </xdr:to>
    <xdr:sp macro="" textlink="Analysis!$C$7">
      <xdr:nvSpPr>
        <xdr:cNvPr id="7" name="TextBox 6">
          <a:extLst>
            <a:ext uri="{FF2B5EF4-FFF2-40B4-BE49-F238E27FC236}">
              <a16:creationId xmlns:a16="http://schemas.microsoft.com/office/drawing/2014/main" id="{86A4EAD3-3BF2-3970-3D73-4432D1672A18}"/>
            </a:ext>
          </a:extLst>
        </xdr:cNvPr>
        <xdr:cNvSpPr txBox="1"/>
      </xdr:nvSpPr>
      <xdr:spPr>
        <a:xfrm>
          <a:off x="7326630" y="320040"/>
          <a:ext cx="183642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1AC78B3-6480-4D1E-91C2-B06C7C67799F}" type="TxLink">
            <a:rPr lang="en-US" sz="3200" b="0" i="0" u="none" strike="noStrike">
              <a:solidFill>
                <a:srgbClr val="C00000"/>
              </a:solidFill>
              <a:latin typeface="Abadi"/>
              <a:ea typeface="+mn-ea"/>
              <a:cs typeface="+mn-cs"/>
            </a:rPr>
            <a:pPr marL="0" indent="0" algn="ctr"/>
            <a:t>66</a:t>
          </a:fld>
          <a:endParaRPr lang="en-IN" sz="3200" b="0" i="0" u="none" strike="noStrike">
            <a:solidFill>
              <a:srgbClr val="C00000"/>
            </a:solidFill>
            <a:latin typeface="Abad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11430</xdr:colOff>
      <xdr:row>12</xdr:row>
      <xdr:rowOff>68580</xdr:rowOff>
    </xdr:from>
    <xdr:to>
      <xdr:col>15</xdr:col>
      <xdr:colOff>19050</xdr:colOff>
      <xdr:row>19</xdr:row>
      <xdr:rowOff>15240</xdr:rowOff>
    </xdr:to>
    <xdr:sp macro="" textlink="Analysis!$C$8">
      <xdr:nvSpPr>
        <xdr:cNvPr id="8" name="TextBox 7">
          <a:extLst>
            <a:ext uri="{FF2B5EF4-FFF2-40B4-BE49-F238E27FC236}">
              <a16:creationId xmlns:a16="http://schemas.microsoft.com/office/drawing/2014/main" id="{BE90C754-9FF8-D376-E913-7C85D53778C5}"/>
            </a:ext>
          </a:extLst>
        </xdr:cNvPr>
        <xdr:cNvSpPr txBox="1"/>
      </xdr:nvSpPr>
      <xdr:spPr>
        <a:xfrm>
          <a:off x="7326630" y="1897380"/>
          <a:ext cx="183642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05934D6-AE74-40B1-A9C4-014849647E10}" type="TxLink">
            <a:rPr lang="en-US" sz="3200" b="0" i="0" u="none" strike="noStrike">
              <a:solidFill>
                <a:srgbClr val="C00000"/>
              </a:solidFill>
              <a:latin typeface="Abadi"/>
              <a:ea typeface="+mn-ea"/>
              <a:cs typeface="+mn-cs"/>
            </a:rPr>
            <a:pPr marL="0" indent="0" algn="ctr"/>
            <a:t>59</a:t>
          </a:fld>
          <a:endParaRPr lang="en-IN" sz="3200" b="0" i="0" u="none" strike="noStrike">
            <a:solidFill>
              <a:srgbClr val="C00000"/>
            </a:solidFill>
            <a:latin typeface="Abad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259080</xdr:colOff>
      <xdr:row>7</xdr:row>
      <xdr:rowOff>175260</xdr:rowOff>
    </xdr:from>
    <xdr:to>
      <xdr:col>14</xdr:col>
      <xdr:colOff>441960</xdr:colOff>
      <xdr:row>10</xdr:row>
      <xdr:rowOff>53340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C21837C-011C-B3A4-80AC-4B1BE52A7B4B}"/>
            </a:ext>
          </a:extLst>
        </xdr:cNvPr>
        <xdr:cNvSpPr txBox="1"/>
      </xdr:nvSpPr>
      <xdr:spPr>
        <a:xfrm>
          <a:off x="7574280" y="1089660"/>
          <a:ext cx="140208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 b="0">
              <a:latin typeface="Abadi" panose="020B0604020104020204" pitchFamily="34" charset="0"/>
            </a:rPr>
            <a:t>Average Domain Authority</a:t>
          </a:r>
        </a:p>
      </xdr:txBody>
    </xdr:sp>
    <xdr:clientData/>
  </xdr:twoCellAnchor>
  <xdr:twoCellAnchor>
    <xdr:from>
      <xdr:col>12</xdr:col>
      <xdr:colOff>205740</xdr:colOff>
      <xdr:row>16</xdr:row>
      <xdr:rowOff>83820</xdr:rowOff>
    </xdr:from>
    <xdr:to>
      <xdr:col>14</xdr:col>
      <xdr:colOff>388620</xdr:colOff>
      <xdr:row>18</xdr:row>
      <xdr:rowOff>144780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83B6F85-21CB-B0A1-12A6-F80DA5DC2A2F}"/>
            </a:ext>
          </a:extLst>
        </xdr:cNvPr>
        <xdr:cNvSpPr txBox="1"/>
      </xdr:nvSpPr>
      <xdr:spPr>
        <a:xfrm>
          <a:off x="7520940" y="2644140"/>
          <a:ext cx="140208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 b="0">
              <a:latin typeface="Abadi" panose="020B0604020104020204" pitchFamily="34" charset="0"/>
            </a:rPr>
            <a:t>Average Page Authority</a:t>
          </a:r>
        </a:p>
      </xdr:txBody>
    </xdr:sp>
    <xdr:clientData/>
  </xdr:twoCellAnchor>
  <xdr:twoCellAnchor>
    <xdr:from>
      <xdr:col>15</xdr:col>
      <xdr:colOff>213360</xdr:colOff>
      <xdr:row>3</xdr:row>
      <xdr:rowOff>137160</xdr:rowOff>
    </xdr:from>
    <xdr:to>
      <xdr:col>18</xdr:col>
      <xdr:colOff>220980</xdr:colOff>
      <xdr:row>10</xdr:row>
      <xdr:rowOff>83820</xdr:rowOff>
    </xdr:to>
    <xdr:sp macro="" textlink="Analysis!$C$11">
      <xdr:nvSpPr>
        <xdr:cNvPr id="11" name="TextBox 10">
          <a:extLst>
            <a:ext uri="{FF2B5EF4-FFF2-40B4-BE49-F238E27FC236}">
              <a16:creationId xmlns:a16="http://schemas.microsoft.com/office/drawing/2014/main" id="{E5DDFB0E-E50C-9462-63E4-ABD360A85A6E}"/>
            </a:ext>
          </a:extLst>
        </xdr:cNvPr>
        <xdr:cNvSpPr txBox="1"/>
      </xdr:nvSpPr>
      <xdr:spPr>
        <a:xfrm>
          <a:off x="9357360" y="320040"/>
          <a:ext cx="183642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463C8BC-AA83-4D29-A91F-B6BC13B35DAC}" type="TxLink">
            <a:rPr lang="en-US" sz="3200" b="0" i="0" u="none" strike="noStrike">
              <a:solidFill>
                <a:srgbClr val="C00000"/>
              </a:solidFill>
              <a:latin typeface="Abadi"/>
              <a:ea typeface="+mn-ea"/>
              <a:cs typeface="+mn-cs"/>
            </a:rPr>
            <a:pPr marL="0" indent="0" algn="ctr"/>
            <a:t>9</a:t>
          </a:fld>
          <a:endParaRPr lang="en-IN" sz="3200" b="0" i="0" u="none" strike="noStrike">
            <a:solidFill>
              <a:srgbClr val="C00000"/>
            </a:solidFill>
            <a:latin typeface="Abad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213360</xdr:colOff>
      <xdr:row>12</xdr:row>
      <xdr:rowOff>68580</xdr:rowOff>
    </xdr:from>
    <xdr:to>
      <xdr:col>18</xdr:col>
      <xdr:colOff>220980</xdr:colOff>
      <xdr:row>19</xdr:row>
      <xdr:rowOff>15240</xdr:rowOff>
    </xdr:to>
    <xdr:sp macro="" textlink="Analysis!$C$12">
      <xdr:nvSpPr>
        <xdr:cNvPr id="12" name="TextBox 11">
          <a:extLst>
            <a:ext uri="{FF2B5EF4-FFF2-40B4-BE49-F238E27FC236}">
              <a16:creationId xmlns:a16="http://schemas.microsoft.com/office/drawing/2014/main" id="{BE33BC63-B52E-522B-B82E-2595F7FA61E9}"/>
            </a:ext>
          </a:extLst>
        </xdr:cNvPr>
        <xdr:cNvSpPr txBox="1"/>
      </xdr:nvSpPr>
      <xdr:spPr>
        <a:xfrm>
          <a:off x="9357360" y="1897380"/>
          <a:ext cx="1836420" cy="1226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3AAA3C8-C102-4C9D-928A-531166DE5819}" type="TxLink">
            <a:rPr lang="en-US" sz="3200" b="0" i="0" u="none" strike="noStrike">
              <a:solidFill>
                <a:srgbClr val="C00000"/>
              </a:solidFill>
              <a:latin typeface="Abadi"/>
              <a:ea typeface="+mn-ea"/>
              <a:cs typeface="+mn-cs"/>
            </a:rPr>
            <a:pPr marL="0" indent="0" algn="ctr"/>
            <a:t>1</a:t>
          </a:fld>
          <a:endParaRPr lang="en-IN" sz="3200" b="0" i="0" u="none" strike="noStrike">
            <a:solidFill>
              <a:srgbClr val="C00000"/>
            </a:solidFill>
            <a:latin typeface="Abad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495300</xdr:colOff>
      <xdr:row>7</xdr:row>
      <xdr:rowOff>175260</xdr:rowOff>
    </xdr:from>
    <xdr:to>
      <xdr:col>18</xdr:col>
      <xdr:colOff>68580</xdr:colOff>
      <xdr:row>10</xdr:row>
      <xdr:rowOff>53340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3DC1CA-6699-4661-8882-D8E9AF79385A}"/>
            </a:ext>
          </a:extLst>
        </xdr:cNvPr>
        <xdr:cNvSpPr txBox="1"/>
      </xdr:nvSpPr>
      <xdr:spPr>
        <a:xfrm>
          <a:off x="9639300" y="1089660"/>
          <a:ext cx="140208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 b="0">
              <a:latin typeface="Abadi" panose="020B0604020104020204" pitchFamily="34" charset="0"/>
            </a:rPr>
            <a:t># Do Follow Links</a:t>
          </a:r>
        </a:p>
      </xdr:txBody>
    </xdr:sp>
    <xdr:clientData/>
  </xdr:twoCellAnchor>
  <xdr:twoCellAnchor>
    <xdr:from>
      <xdr:col>15</xdr:col>
      <xdr:colOff>464820</xdr:colOff>
      <xdr:row>16</xdr:row>
      <xdr:rowOff>83820</xdr:rowOff>
    </xdr:from>
    <xdr:to>
      <xdr:col>18</xdr:col>
      <xdr:colOff>38100</xdr:colOff>
      <xdr:row>18</xdr:row>
      <xdr:rowOff>144780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4DD78D-1CE1-E5D2-AFE3-7D6072B14B98}"/>
            </a:ext>
          </a:extLst>
        </xdr:cNvPr>
        <xdr:cNvSpPr txBox="1"/>
      </xdr:nvSpPr>
      <xdr:spPr>
        <a:xfrm>
          <a:off x="9608820" y="2644140"/>
          <a:ext cx="140208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100" b="0">
              <a:latin typeface="Abadi" panose="020B0604020104020204" pitchFamily="34" charset="0"/>
            </a:rPr>
            <a:t># No Follow Links</a:t>
          </a:r>
        </a:p>
      </xdr:txBody>
    </xdr:sp>
    <xdr:clientData/>
  </xdr:twoCellAnchor>
  <xdr:twoCellAnchor editAs="oneCell">
    <xdr:from>
      <xdr:col>0</xdr:col>
      <xdr:colOff>129541</xdr:colOff>
      <xdr:row>0</xdr:row>
      <xdr:rowOff>121920</xdr:rowOff>
    </xdr:from>
    <xdr:to>
      <xdr:col>4</xdr:col>
      <xdr:colOff>121920</xdr:colOff>
      <xdr:row>2</xdr:row>
      <xdr:rowOff>94477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5AA7F8-B2AE-AC89-DC3F-8038FAE5D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14" b="43368"/>
        <a:stretch>
          <a:fillRect/>
        </a:stretch>
      </xdr:blipFill>
      <xdr:spPr>
        <a:xfrm>
          <a:off x="129541" y="121920"/>
          <a:ext cx="2430779" cy="338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0</xdr:row>
      <xdr:rowOff>121920</xdr:rowOff>
    </xdr:from>
    <xdr:to>
      <xdr:col>2</xdr:col>
      <xdr:colOff>236220</xdr:colOff>
      <xdr:row>2</xdr:row>
      <xdr:rowOff>94477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C5E1C6-526A-42B4-8A4F-299DC7EA8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14" b="43368"/>
        <a:stretch>
          <a:fillRect/>
        </a:stretch>
      </xdr:blipFill>
      <xdr:spPr>
        <a:xfrm>
          <a:off x="129541" y="121920"/>
          <a:ext cx="2430779" cy="338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0</xdr:row>
      <xdr:rowOff>121920</xdr:rowOff>
    </xdr:from>
    <xdr:to>
      <xdr:col>1</xdr:col>
      <xdr:colOff>1188720</xdr:colOff>
      <xdr:row>2</xdr:row>
      <xdr:rowOff>109717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88478-2EBB-4E42-B432-7682E5A16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14" b="43368"/>
        <a:stretch>
          <a:fillRect/>
        </a:stretch>
      </xdr:blipFill>
      <xdr:spPr>
        <a:xfrm>
          <a:off x="129541" y="121920"/>
          <a:ext cx="2430779" cy="338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0</xdr:row>
      <xdr:rowOff>121920</xdr:rowOff>
    </xdr:from>
    <xdr:to>
      <xdr:col>1</xdr:col>
      <xdr:colOff>1211580</xdr:colOff>
      <xdr:row>2</xdr:row>
      <xdr:rowOff>124957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54758-86BD-4AE6-BB41-988151337D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14" b="43368"/>
        <a:stretch>
          <a:fillRect/>
        </a:stretch>
      </xdr:blipFill>
      <xdr:spPr>
        <a:xfrm>
          <a:off x="129541" y="121920"/>
          <a:ext cx="2430779" cy="353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81AF-B3DA-4E3C-A1AB-3D54CC880766}">
  <dimension ref="A1:A3"/>
  <sheetViews>
    <sheetView showGridLines="0" tabSelected="1" workbookViewId="0">
      <pane ySplit="3" topLeftCell="A4" activePane="bottomLeft" state="frozen"/>
      <selection pane="bottomLeft" activeCell="D23" sqref="D23"/>
    </sheetView>
  </sheetViews>
  <sheetFormatPr defaultRowHeight="14.4" x14ac:dyDescent="0.3"/>
  <sheetData>
    <row r="1" customFormat="1" x14ac:dyDescent="0.3"/>
    <row r="2" customFormat="1" x14ac:dyDescent="0.3"/>
    <row r="3" customForma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0B8E-E386-4D56-A20F-FCC40E0D6C8C}">
  <dimension ref="B1:XFC21"/>
  <sheetViews>
    <sheetView showGridLines="0" workbookViewId="0">
      <pane ySplit="3" topLeftCell="A4" activePane="bottomLeft" state="frozen"/>
      <selection pane="bottomLeft" activeCell="C15" sqref="C15"/>
    </sheetView>
  </sheetViews>
  <sheetFormatPr defaultRowHeight="14.4" x14ac:dyDescent="0.3"/>
  <cols>
    <col min="1" max="1" width="8.88671875" style="13"/>
    <col min="2" max="2" width="25" style="7" bestFit="1" customWidth="1"/>
    <col min="3" max="3" width="31.5546875" style="7" customWidth="1"/>
    <col min="4" max="4" width="12.44140625" style="7" bestFit="1" customWidth="1"/>
    <col min="5" max="5" width="14.77734375" style="7" bestFit="1" customWidth="1"/>
    <col min="6" max="6" width="10.109375" style="7" bestFit="1" customWidth="1"/>
    <col min="7" max="7" width="14.21875" style="7" bestFit="1" customWidth="1"/>
    <col min="8" max="8" width="29.88671875" style="7" bestFit="1" customWidth="1"/>
    <col min="9" max="9" width="12.88671875" style="7" bestFit="1" customWidth="1"/>
    <col min="10" max="10" width="12.21875" style="7" bestFit="1" customWidth="1"/>
    <col min="11" max="11" width="18.6640625" style="7" bestFit="1" customWidth="1"/>
    <col min="12" max="12" width="8.6640625" style="13" bestFit="1" customWidth="1"/>
    <col min="13" max="13" width="18.5546875" style="13" bestFit="1" customWidth="1"/>
    <col min="14" max="16382" width="8.88671875" style="13"/>
    <col min="16383" max="16383" width="19.44140625" customWidth="1"/>
    <col min="16384" max="16384" width="8.88671875" style="13"/>
  </cols>
  <sheetData>
    <row r="1" spans="2:11 16383:16383" customFormat="1" x14ac:dyDescent="0.3"/>
    <row r="2" spans="2:11 16383:16383" customFormat="1" x14ac:dyDescent="0.3"/>
    <row r="3" spans="2:11 16383:16383" customFormat="1" x14ac:dyDescent="0.3"/>
    <row r="4" spans="2:11 16383:16383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XFC4" s="14" t="s">
        <v>120</v>
      </c>
    </row>
    <row r="5" spans="2:11 16383:16383" x14ac:dyDescent="0.3">
      <c r="B5" s="18" t="s">
        <v>105</v>
      </c>
      <c r="C5" s="18"/>
      <c r="D5" s="13"/>
      <c r="E5" s="19" t="s">
        <v>106</v>
      </c>
      <c r="F5" s="19"/>
      <c r="G5" s="13"/>
      <c r="H5" s="19" t="s">
        <v>112</v>
      </c>
      <c r="I5" s="19"/>
      <c r="J5" s="13"/>
      <c r="K5" s="13"/>
      <c r="XFC5" s="14" t="s">
        <v>117</v>
      </c>
    </row>
    <row r="6" spans="2:11 16383:16383" x14ac:dyDescent="0.3">
      <c r="B6" s="6" t="s">
        <v>52</v>
      </c>
      <c r="C6" s="5">
        <f>COUNTA(Template!$B$5:$B$1048576)</f>
        <v>10</v>
      </c>
      <c r="D6" s="13"/>
      <c r="E6" s="6" t="s">
        <v>113</v>
      </c>
      <c r="F6" s="4">
        <f>COUNTIF(Template!$G:$G,"Editorial")</f>
        <v>7</v>
      </c>
      <c r="G6" s="13"/>
      <c r="H6" s="6" t="s">
        <v>107</v>
      </c>
      <c r="I6" s="4">
        <f>COUNTIFS(Template!$C:$C,"&gt;=0",Template!$C:$C,"&lt;=20")</f>
        <v>1</v>
      </c>
      <c r="J6" s="13"/>
      <c r="K6" s="13"/>
      <c r="XFC6" s="14" t="s">
        <v>118</v>
      </c>
    </row>
    <row r="7" spans="2:11 16383:16383" x14ac:dyDescent="0.3">
      <c r="B7" s="6" t="s">
        <v>53</v>
      </c>
      <c r="C7" s="5">
        <f>AVERAGE(Template!$C$5:$C$1048576)</f>
        <v>66</v>
      </c>
      <c r="D7" s="13"/>
      <c r="E7" s="6" t="s">
        <v>114</v>
      </c>
      <c r="F7" s="4">
        <f>COUNTIF(Template!$G:$G,"Guest Post")</f>
        <v>1</v>
      </c>
      <c r="G7" s="13"/>
      <c r="H7" s="6" t="s">
        <v>108</v>
      </c>
      <c r="I7" s="4">
        <f>COUNTIFS(Template!$C:$C,"&gt;=21",Template!$C:$C,"&lt;=40")</f>
        <v>1</v>
      </c>
      <c r="J7" s="13"/>
      <c r="K7" s="13"/>
      <c r="XFC7" s="14" t="s">
        <v>121</v>
      </c>
    </row>
    <row r="8" spans="2:11 16383:16383" x14ac:dyDescent="0.3">
      <c r="B8" s="6" t="s">
        <v>54</v>
      </c>
      <c r="C8" s="5">
        <f>AVERAGE(Template!$D$5:$D$1048576)</f>
        <v>58.7</v>
      </c>
      <c r="D8" s="13"/>
      <c r="E8" s="6" t="s">
        <v>115</v>
      </c>
      <c r="F8" s="4">
        <f>COUNTIF(Template!$G:$G,"Directory")</f>
        <v>1</v>
      </c>
      <c r="G8" s="13"/>
      <c r="H8" s="6" t="s">
        <v>109</v>
      </c>
      <c r="I8" s="4">
        <f>COUNTIFS(Template!$C:$C,"&gt;=41",Template!$C:$C,"&lt;=60")</f>
        <v>1</v>
      </c>
      <c r="J8" s="13"/>
      <c r="K8" s="13"/>
      <c r="XFC8" s="14" t="s">
        <v>119</v>
      </c>
    </row>
    <row r="9" spans="2:11 16383:16383" x14ac:dyDescent="0.3">
      <c r="B9" s="6" t="s">
        <v>55</v>
      </c>
      <c r="C9" s="5">
        <f>SUM(Template!$L$5:$L$1048576)</f>
        <v>1250</v>
      </c>
      <c r="D9" s="13"/>
      <c r="E9" s="6" t="s">
        <v>116</v>
      </c>
      <c r="F9" s="4">
        <f>COUNTIF(Template!$G:$G,"Spam")</f>
        <v>1</v>
      </c>
      <c r="G9" s="13"/>
      <c r="H9" s="6" t="s">
        <v>110</v>
      </c>
      <c r="I9" s="4">
        <f>COUNTIFS(Template!$C:$C,"&gt;=61",Template!$C:$C,"&lt;=80")</f>
        <v>3</v>
      </c>
      <c r="J9" s="13"/>
      <c r="K9" s="13"/>
    </row>
    <row r="10" spans="2:11 16383:16383" x14ac:dyDescent="0.3">
      <c r="B10" s="6" t="s">
        <v>56</v>
      </c>
      <c r="C10" s="5">
        <f>AVERAGE(Template!$M$5:$M$1048576)</f>
        <v>12</v>
      </c>
      <c r="D10" s="13"/>
      <c r="E10" s="13"/>
      <c r="F10" s="13"/>
      <c r="G10" s="13"/>
      <c r="H10" s="6" t="s">
        <v>111</v>
      </c>
      <c r="I10" s="4">
        <f>COUNTIFS(Template!$C:$C,"&gt;=81",Template!$C:$C,"&lt;=100")</f>
        <v>4</v>
      </c>
      <c r="J10" s="13"/>
      <c r="K10" s="13"/>
      <c r="XFC10" s="14" t="s">
        <v>122</v>
      </c>
    </row>
    <row r="11" spans="2:11 16383:16383" x14ac:dyDescent="0.3">
      <c r="B11" s="6" t="s">
        <v>59</v>
      </c>
      <c r="C11" s="5">
        <f>COUNTIF(Template!H:H,"Dofollow")</f>
        <v>9</v>
      </c>
      <c r="D11" s="13"/>
      <c r="E11" s="13"/>
      <c r="F11" s="13"/>
      <c r="G11" s="13"/>
      <c r="H11" s="13"/>
      <c r="I11" s="13"/>
      <c r="J11" s="13"/>
      <c r="K11" s="13"/>
    </row>
    <row r="12" spans="2:11 16383:16383" x14ac:dyDescent="0.3">
      <c r="B12" s="6" t="s">
        <v>60</v>
      </c>
      <c r="C12" s="5">
        <f>COUNTIF(Template!H:H,"Nofollow")</f>
        <v>1</v>
      </c>
      <c r="D12" s="13"/>
      <c r="E12" s="13"/>
      <c r="F12" s="13"/>
      <c r="G12" s="13"/>
      <c r="H12" s="13"/>
      <c r="I12" s="13"/>
      <c r="J12" s="13"/>
      <c r="K12" s="13"/>
    </row>
    <row r="13" spans="2:11 16383:16383" x14ac:dyDescent="0.3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2:11 16383:16383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2:11 16383:16383" x14ac:dyDescent="0.3">
      <c r="B15" s="15" t="s">
        <v>123</v>
      </c>
      <c r="C15" s="13" t="s">
        <v>119</v>
      </c>
      <c r="D15" s="13"/>
      <c r="E15" s="13"/>
      <c r="F15" s="13"/>
      <c r="G15" s="13"/>
      <c r="H15" s="13"/>
      <c r="I15" s="13"/>
      <c r="J15" s="13"/>
      <c r="K15" s="13"/>
    </row>
    <row r="16" spans="2:11 16383:16383" x14ac:dyDescent="0.3"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2:11" x14ac:dyDescent="0.3">
      <c r="B17" s="16" t="s">
        <v>2</v>
      </c>
      <c r="C17" s="16" t="s">
        <v>0</v>
      </c>
      <c r="D17" s="16" t="s">
        <v>1</v>
      </c>
      <c r="E17" s="16" t="s">
        <v>5</v>
      </c>
      <c r="F17" s="16" t="s">
        <v>6</v>
      </c>
      <c r="G17" s="16" t="s">
        <v>7</v>
      </c>
      <c r="H17" s="16" t="s">
        <v>10</v>
      </c>
      <c r="I17" s="16" t="s">
        <v>11</v>
      </c>
      <c r="J17" s="16" t="s">
        <v>12</v>
      </c>
      <c r="K17" s="16" t="s">
        <v>13</v>
      </c>
    </row>
    <row r="18" spans="2:11" x14ac:dyDescent="0.3">
      <c r="B18" s="12" t="str" cm="1">
        <f t="array" ref="B18:K21">_xlfn.LET(
  _xlpm.rawChoice, $C$15,
  _xlpm.choice, TRIM(SUBSTITUTE(_xlpm.rawChoice, CHAR(160), " ")),
  _xlpm.low, "Low authority links",
  _xlpm.mediumLow, "Medium-low authority",
  _xlpm.medium, "Medium authority",
  _xlpm.high, "High authority",
  _xlpm.veryHigh, "Very high authority",
  _xlpm.dataRange, Template!A5:N303,
  _xlpm.DA, Template!C5:C303,
  _xlpm.filteredCols, _xlfn.CHOOSECOLS(_xlpm.dataRange, 1, 2, 5, 6, 7, 8, 11, 12, 13, 14),
  _xlpm.isValidChoice, OR(_xlpm.choice=_xlpm.low, _xlpm.choice=_xlpm.mediumLow, _xlpm.choice=_xlpm.medium, _xlpm.choice=_xlpm.high, _xlpm.choice=_xlpm.veryHigh),
  _xlpm.lower, IF(_xlpm.choice=_xlpm.low, 0,
         IF(_xlpm.choice=_xlpm.mediumLow, 21,
         IF(_xlpm.choice=_xlpm.medium, 41,
         IF(_xlpm.choice=_xlpm.high, 61,
         IF(_xlpm.choice=_xlpm.veryHigh, 81, 0))))),
  _xlpm.upper, IF(_xlpm.choice=_xlpm.low, 20,
         IF(_xlpm.choice=_xlpm.mediumLow, 40,
         IF(_xlpm.choice=_xlpm.medium, 60,
         IF(_xlpm.choice=_xlpm.high, 80,
         IF(_xlpm.choice=_xlpm.veryHigh, 100, 0))))),
  _xlpm.filterMask, (_xlpm.DA&gt;=_xlpm.lower)*(_xlpm.DA&lt;=_xlpm.upper)*(_xlpm.DA&lt;&gt;""),
  _xlpm.result, IF(
    _xlpm.isValidChoice,
    _xlfn._xlws.FILTER(_xlpm.filteredCols, _xlpm.filterMask, "No Results"),
    "Invalid Selection"
  ),
  _xlpm.result
)</f>
        <v>example.com</v>
      </c>
      <c r="C18" s="12" t="str">
        <v>https://example.com/blog/seo-tips</v>
      </c>
      <c r="D18" s="12" t="str">
        <v>SEO tips</v>
      </c>
      <c r="E18" s="12" t="str">
        <v>/blog/seo-guide</v>
      </c>
      <c r="F18" s="12" t="str">
        <v>Editorial</v>
      </c>
      <c r="G18" s="12" t="str">
        <v>Dofollow</v>
      </c>
      <c r="H18" s="7" t="str">
        <v>Active</v>
      </c>
      <c r="I18" s="7">
        <v>150</v>
      </c>
      <c r="J18" s="7">
        <v>2</v>
      </c>
      <c r="K18" s="12" t="str">
        <v>High-quality editorial link</v>
      </c>
    </row>
    <row r="19" spans="2:11" x14ac:dyDescent="0.3">
      <c r="B19" s="12" t="str">
        <v>businessinsider.com</v>
      </c>
      <c r="C19" s="12" t="str">
        <v>https://businessinsider.com/entrepreneurship</v>
      </c>
      <c r="D19" s="12" t="str">
        <v>entrepreneurship tips</v>
      </c>
      <c r="E19" s="12" t="str">
        <v>/blog/entrepreneurship</v>
      </c>
      <c r="F19" s="12" t="str">
        <v>Editorial</v>
      </c>
      <c r="G19" s="12" t="str">
        <v>Dofollow</v>
      </c>
      <c r="H19" s="7" t="str">
        <v>Active</v>
      </c>
      <c r="I19" s="7">
        <v>300</v>
      </c>
      <c r="J19" s="7">
        <v>1</v>
      </c>
      <c r="K19" s="12" t="str">
        <v>Major publication</v>
      </c>
    </row>
    <row r="20" spans="2:11" x14ac:dyDescent="0.3">
      <c r="B20" s="12" t="str">
        <v>quality-blog.com</v>
      </c>
      <c r="C20" s="12" t="str">
        <v>https://quality-blog.com/industry-insights</v>
      </c>
      <c r="D20" s="12" t="str">
        <v>industry insights</v>
      </c>
      <c r="E20" s="12" t="str">
        <v>/insights</v>
      </c>
      <c r="F20" s="12" t="str">
        <v>Editorial</v>
      </c>
      <c r="G20" s="12" t="str">
        <v>Dofollow</v>
      </c>
      <c r="H20" s="7" t="str">
        <v>Active</v>
      </c>
      <c r="I20" s="7">
        <v>180</v>
      </c>
      <c r="J20" s="7">
        <v>2</v>
      </c>
      <c r="K20" s="12" t="str">
        <v>Quality industry blog</v>
      </c>
    </row>
    <row r="21" spans="2:11" x14ac:dyDescent="0.3">
      <c r="B21" s="12" t="str">
        <v>news-site.com</v>
      </c>
      <c r="C21" s="12" t="str">
        <v>https://news-site.com/business-news</v>
      </c>
      <c r="D21" s="12" t="str">
        <v>business news</v>
      </c>
      <c r="E21" s="12" t="str">
        <v>/news</v>
      </c>
      <c r="F21" s="12" t="str">
        <v>Editorial</v>
      </c>
      <c r="G21" s="12" t="str">
        <v>Dofollow</v>
      </c>
      <c r="H21" s="7" t="str">
        <v>Active</v>
      </c>
      <c r="I21" s="7">
        <v>250</v>
      </c>
      <c r="J21" s="7">
        <v>1</v>
      </c>
      <c r="K21" s="12" t="str">
        <v>News publication</v>
      </c>
    </row>
  </sheetData>
  <sheetProtection autoFilter="0"/>
  <mergeCells count="3">
    <mergeCell ref="B5:C5"/>
    <mergeCell ref="E5:F5"/>
    <mergeCell ref="H5:I5"/>
  </mergeCells>
  <dataValidations count="1">
    <dataValidation type="list" allowBlank="1" showInputMessage="1" showErrorMessage="1" sqref="C15" xr:uid="{752DE74B-91C1-4CA4-9F28-2AD53322569F}">
      <formula1>$XFC$4:$XFC$8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showGridLines="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3.8" x14ac:dyDescent="0.25"/>
  <cols>
    <col min="1" max="1" width="20" style="3" bestFit="1" customWidth="1"/>
    <col min="2" max="2" width="40.77734375" style="3" bestFit="1" customWidth="1"/>
    <col min="3" max="3" width="25.109375" style="3" bestFit="1" customWidth="1"/>
    <col min="4" max="4" width="22.21875" style="3" bestFit="1" customWidth="1"/>
    <col min="5" max="5" width="20.109375" style="3" bestFit="1" customWidth="1"/>
    <col min="6" max="6" width="21.33203125" style="3" bestFit="1" customWidth="1"/>
    <col min="7" max="7" width="12.33203125" style="3" bestFit="1" customWidth="1"/>
    <col min="8" max="8" width="16.44140625" style="3" bestFit="1" customWidth="1"/>
    <col min="9" max="9" width="18.109375" style="3" bestFit="1" customWidth="1"/>
    <col min="10" max="10" width="16.109375" style="3" bestFit="1" customWidth="1"/>
    <col min="11" max="11" width="9.33203125" style="3" bestFit="1" customWidth="1"/>
    <col min="12" max="12" width="15.109375" style="3" bestFit="1" customWidth="1"/>
    <col min="13" max="13" width="14.44140625" style="3" bestFit="1" customWidth="1"/>
    <col min="14" max="14" width="22.6640625" style="3" bestFit="1" customWidth="1"/>
    <col min="15" max="16384" width="8.88671875" style="3"/>
  </cols>
  <sheetData>
    <row r="1" spans="1:14" customFormat="1" ht="14.4" x14ac:dyDescent="0.3"/>
    <row r="2" spans="1:14" customFormat="1" ht="14.4" x14ac:dyDescent="0.3"/>
    <row r="3" spans="1:14" customFormat="1" ht="14.4" x14ac:dyDescent="0.3"/>
    <row r="4" spans="1:14" x14ac:dyDescent="0.25">
      <c r="A4" s="17" t="s">
        <v>2</v>
      </c>
      <c r="B4" s="17" t="s">
        <v>0</v>
      </c>
      <c r="C4" s="17" t="s">
        <v>3</v>
      </c>
      <c r="D4" s="17" t="s">
        <v>4</v>
      </c>
      <c r="E4" s="17" t="s">
        <v>1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7" t="s">
        <v>13</v>
      </c>
    </row>
    <row r="5" spans="1:14" x14ac:dyDescent="0.25">
      <c r="A5" s="8" t="s">
        <v>61</v>
      </c>
      <c r="B5" s="8" t="s">
        <v>24</v>
      </c>
      <c r="C5" s="9">
        <v>85</v>
      </c>
      <c r="D5" s="9">
        <v>72</v>
      </c>
      <c r="E5" s="10" t="s">
        <v>62</v>
      </c>
      <c r="F5" s="10" t="s">
        <v>63</v>
      </c>
      <c r="G5" s="10" t="s">
        <v>64</v>
      </c>
      <c r="H5" s="10" t="s">
        <v>57</v>
      </c>
      <c r="I5" s="10" t="s">
        <v>65</v>
      </c>
      <c r="J5" s="10" t="s">
        <v>66</v>
      </c>
      <c r="K5" s="10" t="s">
        <v>25</v>
      </c>
      <c r="L5" s="10">
        <v>150</v>
      </c>
      <c r="M5" s="10">
        <v>2</v>
      </c>
      <c r="N5" s="10" t="s">
        <v>14</v>
      </c>
    </row>
    <row r="6" spans="1:14" x14ac:dyDescent="0.25">
      <c r="A6" s="8" t="s">
        <v>67</v>
      </c>
      <c r="B6" s="8" t="s">
        <v>26</v>
      </c>
      <c r="C6" s="9">
        <v>78</v>
      </c>
      <c r="D6" s="9">
        <v>65</v>
      </c>
      <c r="E6" s="10" t="s">
        <v>68</v>
      </c>
      <c r="F6" s="10" t="s">
        <v>69</v>
      </c>
      <c r="G6" s="10" t="s">
        <v>64</v>
      </c>
      <c r="H6" s="10" t="s">
        <v>57</v>
      </c>
      <c r="I6" s="10" t="s">
        <v>70</v>
      </c>
      <c r="J6" s="10" t="s">
        <v>66</v>
      </c>
      <c r="K6" s="10" t="s">
        <v>25</v>
      </c>
      <c r="L6" s="10">
        <v>120</v>
      </c>
      <c r="M6" s="10">
        <v>1</v>
      </c>
      <c r="N6" s="10" t="s">
        <v>15</v>
      </c>
    </row>
    <row r="7" spans="1:14" x14ac:dyDescent="0.25">
      <c r="A7" s="8" t="s">
        <v>71</v>
      </c>
      <c r="B7" s="8" t="s">
        <v>27</v>
      </c>
      <c r="C7" s="9">
        <v>72</v>
      </c>
      <c r="D7" s="9">
        <v>58</v>
      </c>
      <c r="E7" s="10" t="s">
        <v>72</v>
      </c>
      <c r="F7" s="10" t="s">
        <v>73</v>
      </c>
      <c r="G7" s="10" t="s">
        <v>64</v>
      </c>
      <c r="H7" s="10" t="s">
        <v>57</v>
      </c>
      <c r="I7" s="10" t="s">
        <v>74</v>
      </c>
      <c r="J7" s="10" t="s">
        <v>66</v>
      </c>
      <c r="K7" s="10" t="s">
        <v>25</v>
      </c>
      <c r="L7" s="10">
        <v>95</v>
      </c>
      <c r="M7" s="10">
        <v>3</v>
      </c>
      <c r="N7" s="10" t="s">
        <v>16</v>
      </c>
    </row>
    <row r="8" spans="1:14" x14ac:dyDescent="0.25">
      <c r="A8" s="8" t="s">
        <v>75</v>
      </c>
      <c r="B8" s="8" t="s">
        <v>28</v>
      </c>
      <c r="C8" s="9">
        <v>92</v>
      </c>
      <c r="D8" s="9">
        <v>88</v>
      </c>
      <c r="E8" s="10" t="s">
        <v>76</v>
      </c>
      <c r="F8" s="10" t="s">
        <v>77</v>
      </c>
      <c r="G8" s="10" t="s">
        <v>64</v>
      </c>
      <c r="H8" s="10" t="s">
        <v>57</v>
      </c>
      <c r="I8" s="10" t="s">
        <v>78</v>
      </c>
      <c r="J8" s="10" t="s">
        <v>66</v>
      </c>
      <c r="K8" s="10" t="s">
        <v>25</v>
      </c>
      <c r="L8" s="10">
        <v>300</v>
      </c>
      <c r="M8" s="10">
        <v>1</v>
      </c>
      <c r="N8" s="10" t="s">
        <v>17</v>
      </c>
    </row>
    <row r="9" spans="1:14" x14ac:dyDescent="0.25">
      <c r="A9" s="8" t="s">
        <v>79</v>
      </c>
      <c r="B9" s="8" t="s">
        <v>29</v>
      </c>
      <c r="C9" s="9">
        <v>68</v>
      </c>
      <c r="D9" s="9">
        <v>55</v>
      </c>
      <c r="E9" s="10" t="s">
        <v>80</v>
      </c>
      <c r="F9" s="10" t="s">
        <v>81</v>
      </c>
      <c r="G9" s="10" t="s">
        <v>64</v>
      </c>
      <c r="H9" s="10" t="s">
        <v>57</v>
      </c>
      <c r="I9" s="10" t="s">
        <v>82</v>
      </c>
      <c r="J9" s="10" t="s">
        <v>66</v>
      </c>
      <c r="K9" s="10" t="s">
        <v>25</v>
      </c>
      <c r="L9" s="10">
        <v>80</v>
      </c>
      <c r="M9" s="10">
        <v>4</v>
      </c>
      <c r="N9" s="10" t="s">
        <v>18</v>
      </c>
    </row>
    <row r="10" spans="1:14" x14ac:dyDescent="0.25">
      <c r="A10" s="8" t="s">
        <v>83</v>
      </c>
      <c r="B10" s="8" t="s">
        <v>30</v>
      </c>
      <c r="C10" s="9">
        <v>45</v>
      </c>
      <c r="D10" s="9">
        <v>38</v>
      </c>
      <c r="E10" s="10" t="s">
        <v>84</v>
      </c>
      <c r="F10" s="10" t="s">
        <v>85</v>
      </c>
      <c r="G10" s="10" t="s">
        <v>86</v>
      </c>
      <c r="H10" s="10" t="s">
        <v>57</v>
      </c>
      <c r="I10" s="10" t="s">
        <v>87</v>
      </c>
      <c r="J10" s="10" t="s">
        <v>66</v>
      </c>
      <c r="K10" s="10" t="s">
        <v>25</v>
      </c>
      <c r="L10" s="10">
        <v>45</v>
      </c>
      <c r="M10" s="10">
        <v>5</v>
      </c>
      <c r="N10" s="10" t="s">
        <v>19</v>
      </c>
    </row>
    <row r="11" spans="1:14" x14ac:dyDescent="0.25">
      <c r="A11" s="8" t="s">
        <v>88</v>
      </c>
      <c r="B11" s="8" t="s">
        <v>31</v>
      </c>
      <c r="C11" s="9">
        <v>35</v>
      </c>
      <c r="D11" s="9">
        <v>42</v>
      </c>
      <c r="E11" s="10" t="s">
        <v>89</v>
      </c>
      <c r="F11" s="10" t="s">
        <v>90</v>
      </c>
      <c r="G11" s="10" t="s">
        <v>91</v>
      </c>
      <c r="H11" s="10" t="s">
        <v>57</v>
      </c>
      <c r="I11" s="10" t="s">
        <v>92</v>
      </c>
      <c r="J11" s="10" t="s">
        <v>66</v>
      </c>
      <c r="K11" s="10" t="s">
        <v>25</v>
      </c>
      <c r="L11" s="10">
        <v>25</v>
      </c>
      <c r="M11" s="10">
        <v>6</v>
      </c>
      <c r="N11" s="10" t="s">
        <v>20</v>
      </c>
    </row>
    <row r="12" spans="1:14" x14ac:dyDescent="0.25">
      <c r="A12" s="8" t="s">
        <v>93</v>
      </c>
      <c r="B12" s="8" t="s">
        <v>32</v>
      </c>
      <c r="C12" s="9">
        <v>15</v>
      </c>
      <c r="D12" s="9">
        <v>12</v>
      </c>
      <c r="E12" s="10" t="s">
        <v>94</v>
      </c>
      <c r="F12" s="10" t="s">
        <v>95</v>
      </c>
      <c r="G12" s="10" t="s">
        <v>96</v>
      </c>
      <c r="H12" s="10" t="s">
        <v>58</v>
      </c>
      <c r="I12" s="10" t="s">
        <v>66</v>
      </c>
      <c r="J12" s="10" t="s">
        <v>66</v>
      </c>
      <c r="K12" s="10" t="s">
        <v>33</v>
      </c>
      <c r="L12" s="10">
        <v>5</v>
      </c>
      <c r="M12" s="10">
        <v>95</v>
      </c>
      <c r="N12" s="10" t="s">
        <v>21</v>
      </c>
    </row>
    <row r="13" spans="1:14" x14ac:dyDescent="0.25">
      <c r="A13" s="8" t="s">
        <v>97</v>
      </c>
      <c r="B13" s="8" t="s">
        <v>34</v>
      </c>
      <c r="C13" s="9">
        <v>82</v>
      </c>
      <c r="D13" s="9">
        <v>75</v>
      </c>
      <c r="E13" s="10" t="s">
        <v>98</v>
      </c>
      <c r="F13" s="10" t="s">
        <v>99</v>
      </c>
      <c r="G13" s="10" t="s">
        <v>64</v>
      </c>
      <c r="H13" s="10" t="s">
        <v>57</v>
      </c>
      <c r="I13" s="10" t="s">
        <v>100</v>
      </c>
      <c r="J13" s="10" t="s">
        <v>66</v>
      </c>
      <c r="K13" s="10" t="s">
        <v>25</v>
      </c>
      <c r="L13" s="10">
        <v>180</v>
      </c>
      <c r="M13" s="10">
        <v>2</v>
      </c>
      <c r="N13" s="10" t="s">
        <v>22</v>
      </c>
    </row>
    <row r="14" spans="1:14" x14ac:dyDescent="0.25">
      <c r="A14" s="8" t="s">
        <v>101</v>
      </c>
      <c r="B14" s="8" t="s">
        <v>35</v>
      </c>
      <c r="C14" s="9">
        <v>88</v>
      </c>
      <c r="D14" s="9">
        <v>82</v>
      </c>
      <c r="E14" s="10" t="s">
        <v>102</v>
      </c>
      <c r="F14" s="10" t="s">
        <v>103</v>
      </c>
      <c r="G14" s="10" t="s">
        <v>64</v>
      </c>
      <c r="H14" s="10" t="s">
        <v>57</v>
      </c>
      <c r="I14" s="10" t="s">
        <v>104</v>
      </c>
      <c r="J14" s="10" t="s">
        <v>66</v>
      </c>
      <c r="K14" s="10" t="s">
        <v>25</v>
      </c>
      <c r="L14" s="10">
        <v>250</v>
      </c>
      <c r="M14" s="10">
        <v>1</v>
      </c>
      <c r="N14" s="10" t="s">
        <v>23</v>
      </c>
    </row>
  </sheetData>
  <autoFilter ref="A4:N14" xr:uid="{00000000-0001-0000-0000-000000000000}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CF4C-D8F1-44BB-85DA-D02A82880B6D}">
  <dimension ref="A1:B18"/>
  <sheetViews>
    <sheetView showGridLines="0" workbookViewId="0">
      <pane ySplit="4" topLeftCell="A5" activePane="bottomLeft" state="frozen"/>
      <selection pane="bottomLeft" activeCell="F16" sqref="F16"/>
    </sheetView>
  </sheetViews>
  <sheetFormatPr defaultRowHeight="13.8" x14ac:dyDescent="0.25"/>
  <cols>
    <col min="1" max="1" width="19.6640625" style="3" bestFit="1" customWidth="1"/>
    <col min="2" max="2" width="37.33203125" style="3" bestFit="1" customWidth="1"/>
    <col min="3" max="16384" width="8.88671875" style="3"/>
  </cols>
  <sheetData>
    <row r="1" spans="1:2" customFormat="1" ht="14.4" x14ac:dyDescent="0.3"/>
    <row r="2" spans="1:2" customFormat="1" ht="14.4" x14ac:dyDescent="0.3"/>
    <row r="3" spans="1:2" customFormat="1" ht="14.4" x14ac:dyDescent="0.3"/>
    <row r="4" spans="1:2" x14ac:dyDescent="0.25">
      <c r="A4" s="2" t="s">
        <v>36</v>
      </c>
      <c r="B4" s="11" t="s">
        <v>37</v>
      </c>
    </row>
    <row r="5" spans="1:2" x14ac:dyDescent="0.25">
      <c r="A5" s="1" t="s">
        <v>0</v>
      </c>
      <c r="B5" s="8" t="s">
        <v>38</v>
      </c>
    </row>
    <row r="6" spans="1:2" x14ac:dyDescent="0.25">
      <c r="A6" s="1" t="s">
        <v>2</v>
      </c>
      <c r="B6" s="8" t="s">
        <v>50</v>
      </c>
    </row>
    <row r="7" spans="1:2" x14ac:dyDescent="0.25">
      <c r="A7" s="1" t="s">
        <v>3</v>
      </c>
      <c r="B7" s="8" t="s">
        <v>39</v>
      </c>
    </row>
    <row r="8" spans="1:2" x14ac:dyDescent="0.25">
      <c r="A8" s="1" t="s">
        <v>4</v>
      </c>
      <c r="B8" s="8" t="s">
        <v>51</v>
      </c>
    </row>
    <row r="9" spans="1:2" x14ac:dyDescent="0.25">
      <c r="A9" s="1" t="s">
        <v>1</v>
      </c>
      <c r="B9" s="8" t="s">
        <v>40</v>
      </c>
    </row>
    <row r="10" spans="1:2" x14ac:dyDescent="0.25">
      <c r="A10" s="1" t="s">
        <v>5</v>
      </c>
      <c r="B10" s="8" t="s">
        <v>41</v>
      </c>
    </row>
    <row r="11" spans="1:2" x14ac:dyDescent="0.25">
      <c r="A11" s="1" t="s">
        <v>6</v>
      </c>
      <c r="B11" s="8" t="s">
        <v>42</v>
      </c>
    </row>
    <row r="12" spans="1:2" x14ac:dyDescent="0.25">
      <c r="A12" s="1" t="s">
        <v>7</v>
      </c>
      <c r="B12" s="8" t="s">
        <v>43</v>
      </c>
    </row>
    <row r="13" spans="1:2" x14ac:dyDescent="0.25">
      <c r="A13" s="1" t="s">
        <v>8</v>
      </c>
      <c r="B13" s="8" t="s">
        <v>44</v>
      </c>
    </row>
    <row r="14" spans="1:2" x14ac:dyDescent="0.25">
      <c r="A14" s="1" t="s">
        <v>9</v>
      </c>
      <c r="B14" s="8" t="s">
        <v>45</v>
      </c>
    </row>
    <row r="15" spans="1:2" x14ac:dyDescent="0.25">
      <c r="A15" s="1" t="s">
        <v>10</v>
      </c>
      <c r="B15" s="8" t="s">
        <v>46</v>
      </c>
    </row>
    <row r="16" spans="1:2" x14ac:dyDescent="0.25">
      <c r="A16" s="1" t="s">
        <v>11</v>
      </c>
      <c r="B16" s="8" t="s">
        <v>47</v>
      </c>
    </row>
    <row r="17" spans="1:2" x14ac:dyDescent="0.25">
      <c r="A17" s="1" t="s">
        <v>12</v>
      </c>
      <c r="B17" s="8" t="s">
        <v>48</v>
      </c>
    </row>
    <row r="18" spans="1:2" x14ac:dyDescent="0.25">
      <c r="A18" s="1" t="s">
        <v>13</v>
      </c>
      <c r="B18" s="8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Analysis</vt:lpstr>
      <vt:lpstr>Template</vt:lpstr>
      <vt:lpstr>Definition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Arpit Sharma</cp:lastModifiedBy>
  <dcterms:created xsi:type="dcterms:W3CDTF">2025-08-05T05:11:31Z</dcterms:created>
  <dcterms:modified xsi:type="dcterms:W3CDTF">2025-08-06T11:09:23Z</dcterms:modified>
</cp:coreProperties>
</file>